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A KHOA YTCC\BM TCQLYT\Website Bo Mon\"/>
    </mc:Choice>
  </mc:AlternateContent>
  <xr:revisionPtr revIDLastSave="0" documentId="13_ncr:1_{FEAB63CB-4FB7-4A33-A75F-75C4AD51050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Lịch giả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1" l="1"/>
  <c r="AG12" i="1"/>
  <c r="AG13" i="1"/>
  <c r="AG14" i="1"/>
  <c r="AG23" i="1"/>
  <c r="AG24" i="1"/>
  <c r="AG32" i="1"/>
  <c r="AG33" i="1"/>
  <c r="AG7" i="1"/>
  <c r="AH8" i="1"/>
  <c r="AH12" i="1"/>
  <c r="AH13" i="1"/>
  <c r="AH14" i="1"/>
  <c r="AH23" i="1"/>
  <c r="AH24" i="1"/>
  <c r="AH32" i="1"/>
  <c r="AH33" i="1"/>
  <c r="AH7" i="1"/>
  <c r="AI8" i="1"/>
  <c r="AJ8" i="1"/>
  <c r="AK8" i="1"/>
  <c r="AN8" i="1"/>
  <c r="AM8" i="1"/>
  <c r="AL8" i="1"/>
  <c r="AO8" i="1"/>
  <c r="AP8" i="1"/>
  <c r="AQ8" i="1"/>
  <c r="AI12" i="1"/>
  <c r="AJ12" i="1"/>
  <c r="AK12" i="1"/>
  <c r="AN12" i="1"/>
  <c r="AM12" i="1"/>
  <c r="AL12" i="1"/>
  <c r="AO12" i="1"/>
  <c r="AP12" i="1"/>
  <c r="AQ12" i="1"/>
  <c r="AI13" i="1"/>
  <c r="AJ13" i="1"/>
  <c r="AK13" i="1"/>
  <c r="AN13" i="1"/>
  <c r="AM13" i="1"/>
  <c r="AL13" i="1"/>
  <c r="AO13" i="1"/>
  <c r="AP13" i="1"/>
  <c r="AQ13" i="1"/>
  <c r="AI14" i="1"/>
  <c r="AJ14" i="1"/>
  <c r="AK14" i="1"/>
  <c r="AN14" i="1"/>
  <c r="AM14" i="1"/>
  <c r="AL14" i="1"/>
  <c r="AO14" i="1"/>
  <c r="AP14" i="1"/>
  <c r="AQ14" i="1"/>
  <c r="AI23" i="1"/>
  <c r="AJ23" i="1"/>
  <c r="AK23" i="1"/>
  <c r="AN23" i="1"/>
  <c r="AM23" i="1"/>
  <c r="AL23" i="1"/>
  <c r="AO23" i="1"/>
  <c r="AP23" i="1"/>
  <c r="AQ23" i="1"/>
  <c r="AI24" i="1"/>
  <c r="AJ24" i="1"/>
  <c r="AK24" i="1"/>
  <c r="AN24" i="1"/>
  <c r="AM24" i="1"/>
  <c r="AL24" i="1"/>
  <c r="AO24" i="1"/>
  <c r="AP24" i="1"/>
  <c r="AQ24" i="1"/>
  <c r="AI32" i="1"/>
  <c r="AJ32" i="1"/>
  <c r="AK32" i="1"/>
  <c r="AN32" i="1"/>
  <c r="AM32" i="1"/>
  <c r="AL32" i="1"/>
  <c r="AO32" i="1"/>
  <c r="AP32" i="1"/>
  <c r="AQ32" i="1"/>
  <c r="AI33" i="1"/>
  <c r="AJ33" i="1"/>
  <c r="AK33" i="1"/>
  <c r="AN33" i="1"/>
  <c r="AM33" i="1"/>
  <c r="AL33" i="1"/>
  <c r="AO33" i="1"/>
  <c r="AP33" i="1"/>
  <c r="AQ33" i="1"/>
  <c r="AJ7" i="1"/>
  <c r="AK7" i="1"/>
  <c r="AN7" i="1"/>
  <c r="AM7" i="1"/>
  <c r="AL7" i="1"/>
  <c r="AO7" i="1"/>
  <c r="AP7" i="1"/>
  <c r="AQ7" i="1"/>
  <c r="AI7" i="1"/>
  <c r="AR32" i="1"/>
  <c r="AR24" i="1"/>
  <c r="AR23" i="1"/>
  <c r="AR33" i="1"/>
  <c r="AR8" i="1"/>
  <c r="AR12" i="1"/>
  <c r="AR13" i="1"/>
  <c r="AR14" i="1"/>
  <c r="AR7" i="1"/>
</calcChain>
</file>

<file path=xl/sharedStrings.xml><?xml version="1.0" encoding="utf-8"?>
<sst xmlns="http://schemas.openxmlformats.org/spreadsheetml/2006/main" count="309" uniqueCount="121">
  <si>
    <t xml:space="preserve">Tâm lý y học- Đạo đức Y học </t>
  </si>
  <si>
    <t xml:space="preserve">03.RD </t>
  </si>
  <si>
    <t>Thứ</t>
  </si>
  <si>
    <t>Lớp</t>
  </si>
  <si>
    <t>Sĩ số</t>
  </si>
  <si>
    <t>Tiết</t>
  </si>
  <si>
    <t>Tuần 1</t>
  </si>
  <si>
    <t>Tuần 2</t>
  </si>
  <si>
    <t>Tuần 3</t>
  </si>
  <si>
    <t>Tuần 4</t>
  </si>
  <si>
    <t>Tuần 5</t>
  </si>
  <si>
    <t>Tuần 7</t>
  </si>
  <si>
    <t>Tuần 8</t>
  </si>
  <si>
    <t>Tuần 9</t>
  </si>
  <si>
    <t>Tuần 10</t>
  </si>
  <si>
    <t>Tuần 11</t>
  </si>
  <si>
    <t>Tuần 12</t>
  </si>
  <si>
    <t>Ths. Trinh</t>
  </si>
  <si>
    <t>Bs. Thảo</t>
  </si>
  <si>
    <t>Ths. Thảo</t>
  </si>
  <si>
    <t>Bs. Hiếu</t>
  </si>
  <si>
    <t>Ths. Tín</t>
  </si>
  <si>
    <t>Ths. Thanh</t>
  </si>
  <si>
    <t>Ts. Luyện</t>
  </si>
  <si>
    <t>Mã học phần</t>
  </si>
  <si>
    <t>Tên học phần</t>
  </si>
  <si>
    <t>YT04011</t>
  </si>
  <si>
    <t>YT04012</t>
  </si>
  <si>
    <t>YT04014</t>
  </si>
  <si>
    <t>YT04021</t>
  </si>
  <si>
    <t>YT04251</t>
  </si>
  <si>
    <t>YT04013</t>
  </si>
  <si>
    <t>YT04171</t>
  </si>
  <si>
    <t>Bs. CK2 Nghĩa</t>
  </si>
  <si>
    <t>cltrinh@ctump.edu.vn</t>
  </si>
  <si>
    <t>ttnthao@ctump.edu.vn</t>
  </si>
  <si>
    <t>hnthanh@ctump.edu.vn</t>
  </si>
  <si>
    <t>pttin@ctump.edu.vn</t>
  </si>
  <si>
    <t>lthieu@ctump.edu.vn</t>
  </si>
  <si>
    <t>ntthao@ctump.edu.vn</t>
  </si>
  <si>
    <t>Ths. Trúc</t>
  </si>
  <si>
    <t>ntttruc@ctump.edu.vn</t>
  </si>
  <si>
    <t>*4.5</t>
  </si>
  <si>
    <t>YT04201</t>
  </si>
  <si>
    <t>YT04041</t>
  </si>
  <si>
    <t xml:space="preserve">YT0401 </t>
  </si>
  <si>
    <t xml:space="preserve">07.KT </t>
  </si>
  <si>
    <t>Giảng đường</t>
  </si>
  <si>
    <t>Tuần 13</t>
  </si>
  <si>
    <t>Ths. Hiếu</t>
  </si>
  <si>
    <t>Tuần 15</t>
  </si>
  <si>
    <t>Ts. Thông</t>
  </si>
  <si>
    <t>KHOA Y TẾ CÔNG CỘNG
BỘ MÔN TỔ CHỨC VÀ QUẢN LÝ Y TẾ</t>
  </si>
  <si>
    <t>THÔNG TIN LỊCH GIẢNG</t>
  </si>
  <si>
    <t>Nhóm HP</t>
  </si>
  <si>
    <t>YT0401</t>
  </si>
  <si>
    <t>Tâm lý y học- Đạo đức Y học</t>
  </si>
  <si>
    <t xml:space="preserve"> LỊCH GIẢNG HỌC KỲ 1 NĂM HỌC 2022-2023</t>
  </si>
  <si>
    <t xml:space="preserve">RHM-B-YHDP K47 </t>
  </si>
  <si>
    <t xml:space="preserve">01.RD </t>
  </si>
  <si>
    <t xml:space="preserve">YT0402 </t>
  </si>
  <si>
    <t xml:space="preserve">Y-GH K45 </t>
  </si>
  <si>
    <t xml:space="preserve">HT.KD </t>
  </si>
  <si>
    <t xml:space="preserve">YHCT K43 (175308A) </t>
  </si>
  <si>
    <t xml:space="preserve">08.KY </t>
  </si>
  <si>
    <t xml:space="preserve">YT0416 </t>
  </si>
  <si>
    <t xml:space="preserve">Nhân học và Xã hội học Sức khỏe </t>
  </si>
  <si>
    <t xml:space="preserve">YTCC K46
(205306A) </t>
  </si>
  <si>
    <t xml:space="preserve">YT0408 </t>
  </si>
  <si>
    <t xml:space="preserve">Khoa học hành vi &amp; GDSK I </t>
  </si>
  <si>
    <t xml:space="preserve">YHDP K47
(215304A) </t>
  </si>
  <si>
    <t>Số tiết</t>
  </si>
  <si>
    <t>3/10-8/10</t>
  </si>
  <si>
    <t>10/10-15/10</t>
  </si>
  <si>
    <t>17/10-22/10</t>
  </si>
  <si>
    <t>24/10-29/10</t>
  </si>
  <si>
    <t>31/10-5/11</t>
  </si>
  <si>
    <t>7/11-12/11</t>
  </si>
  <si>
    <t>14/11-19/11</t>
  </si>
  <si>
    <t>21/11-26/11</t>
  </si>
  <si>
    <t>28/11-3/12</t>
  </si>
  <si>
    <t>5/12-10/12</t>
  </si>
  <si>
    <t>12/12-17/12</t>
  </si>
  <si>
    <t>19/12-24/12</t>
  </si>
  <si>
    <t>26-31/12</t>
  </si>
  <si>
    <t>2/1-7/11</t>
  </si>
  <si>
    <t>9/1-14/1</t>
  </si>
  <si>
    <t>Ts. Toại</t>
  </si>
  <si>
    <t>BS.CK2. Nghĩa</t>
  </si>
  <si>
    <t xml:space="preserve">Chương trình y tế quốc gia và tổ chức quản lý y tế </t>
  </si>
  <si>
    <t>Ts. Đạt</t>
  </si>
  <si>
    <t>Ghi chú</t>
  </si>
  <si>
    <t>Tuần 16</t>
  </si>
  <si>
    <t>16/1-19/1</t>
  </si>
  <si>
    <t>Tuần 14*</t>
  </si>
  <si>
    <r>
      <rPr>
        <b/>
        <sz val="11"/>
        <color theme="1"/>
        <rFont val="Times New Roman"/>
        <family val="1"/>
      </rPr>
      <t>*Điểm thành phần</t>
    </r>
    <r>
      <rPr>
        <sz val="11"/>
        <color theme="1"/>
        <rFont val="Times New Roman"/>
        <family val="1"/>
      </rPr>
      <t xml:space="preserve">
Gửi bảng điểm KTTX* (nếu có)
Xác nhận bảng điểm cộng từ SV (nếu có)
</t>
    </r>
    <r>
      <rPr>
        <b/>
        <sz val="11"/>
        <color theme="1"/>
        <rFont val="Times New Roman"/>
        <family val="1"/>
      </rPr>
      <t>*MCQ cuối kỳ</t>
    </r>
    <r>
      <rPr>
        <sz val="11"/>
        <color theme="1"/>
        <rFont val="Times New Roman"/>
        <family val="1"/>
      </rPr>
      <t xml:space="preserve">
Gửi câu hỏi MCQ thi cuối kỳ, số câu hỏi tối thiểu
+ 4 câu/tiết đối với học phần 15 tiết 
+ 3 câu/tiết đối với học phần 18 tiết
+ 2 cầu/tiết đối với học phần 30 tiết hoặc hơn
*Kiểm tra thường xuyên trong quá trình giảng dạy</t>
    </r>
  </si>
  <si>
    <t xml:space="preserve">12.RD </t>
  </si>
  <si>
    <t xml:space="preserve">DD-YTCC-HS K48 </t>
  </si>
  <si>
    <t xml:space="preserve">08.RD </t>
  </si>
  <si>
    <t xml:space="preserve">XN-HA K48 </t>
  </si>
  <si>
    <t xml:space="preserve">10.RD </t>
  </si>
  <si>
    <t xml:space="preserve">05.RD </t>
  </si>
  <si>
    <t>3.YT</t>
  </si>
  <si>
    <t>2 tuần kết thúc học phần</t>
  </si>
  <si>
    <t>Các tuần giảng dạy đầu</t>
  </si>
  <si>
    <t>Điều chỉnh lịch giảng</t>
  </si>
  <si>
    <t>Tuẩn gửi điểm thành phần, MCQ cuối kỳ*</t>
  </si>
  <si>
    <t>Tuần 6</t>
  </si>
  <si>
    <t>6.RD</t>
  </si>
  <si>
    <t>12--------</t>
  </si>
  <si>
    <t>YHCT-YHDP K36</t>
  </si>
  <si>
    <t>--34------</t>
  </si>
  <si>
    <t>07.KY</t>
  </si>
  <si>
    <t>Y-AC K36</t>
  </si>
  <si>
    <t>10.RD</t>
  </si>
  <si>
    <t>Y-BD K36</t>
  </si>
  <si>
    <t>------78--</t>
  </si>
  <si>
    <t>11.KY</t>
  </si>
  <si>
    <t>----56----</t>
  </si>
  <si>
    <t>06.KY</t>
  </si>
  <si>
    <t>04.KY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</si>
</sst>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rgb="FF000000"/>
      <name val="ArialMT"/>
    </font>
    <font>
      <b/>
      <sz val="9"/>
      <color rgb="FF000000"/>
      <name val="ArialMT"/>
    </font>
    <font>
      <sz val="11"/>
      <color rgb="FF9C0006"/>
      <name val="Arial"/>
      <family val="2"/>
      <scheme val="minor"/>
    </font>
    <font>
      <sz val="9"/>
      <color rgb="FF000000"/>
      <name val="ArialMT"/>
      <family val="1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7"/>
        <bgColor indexed="64"/>
      </patternFill>
    </fill>
    <fill>
      <patternFill patternType="solid">
        <fgColor rgb="FF95FE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3" fillId="0" borderId="0" xfId="0" applyFont="1"/>
    <xf numFmtId="0" fontId="8" fillId="0" borderId="0" xfId="0" applyFont="1" applyAlignment="1">
      <alignment vertical="top"/>
    </xf>
    <xf numFmtId="0" fontId="6" fillId="0" borderId="0" xfId="0" applyFont="1"/>
    <xf numFmtId="0" fontId="6" fillId="0" borderId="3" xfId="0" applyFont="1" applyBorder="1"/>
    <xf numFmtId="0" fontId="2" fillId="0" borderId="4" xfId="0" applyFont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3" fillId="8" borderId="0" xfId="0" applyFont="1" applyFill="1" applyAlignment="1">
      <alignment vertical="top"/>
    </xf>
    <xf numFmtId="0" fontId="3" fillId="8" borderId="0" xfId="0" applyFont="1" applyFill="1" applyAlignment="1">
      <alignment vertical="top" wrapText="1"/>
    </xf>
    <xf numFmtId="0" fontId="7" fillId="8" borderId="0" xfId="1" applyFont="1" applyFill="1" applyBorder="1" applyAlignment="1">
      <alignment vertical="top" wrapText="1"/>
    </xf>
    <xf numFmtId="0" fontId="2" fillId="8" borderId="0" xfId="0" applyFont="1" applyFill="1" applyAlignment="1">
      <alignment vertical="top"/>
    </xf>
    <xf numFmtId="0" fontId="3" fillId="8" borderId="0" xfId="0" applyFont="1" applyFill="1"/>
    <xf numFmtId="0" fontId="8" fillId="8" borderId="0" xfId="0" applyFont="1" applyFill="1" applyAlignment="1">
      <alignment vertical="top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4" borderId="9" xfId="0" applyFont="1" applyFill="1" applyBorder="1" applyAlignment="1">
      <alignment vertical="top"/>
    </xf>
    <xf numFmtId="0" fontId="2" fillId="6" borderId="9" xfId="0" applyFont="1" applyFill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12" fillId="8" borderId="9" xfId="0" applyFont="1" applyFill="1" applyBorder="1" applyAlignment="1">
      <alignment wrapText="1"/>
    </xf>
    <xf numFmtId="0" fontId="12" fillId="8" borderId="9" xfId="0" quotePrefix="1" applyFont="1" applyFill="1" applyBorder="1" applyAlignment="1">
      <alignment wrapText="1"/>
    </xf>
    <xf numFmtId="0" fontId="9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9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8" borderId="9" xfId="0" applyFont="1" applyFill="1" applyBorder="1" applyAlignment="1">
      <alignment vertical="top" wrapText="1"/>
    </xf>
    <xf numFmtId="0" fontId="11" fillId="8" borderId="9" xfId="2" applyFill="1" applyBorder="1" applyAlignment="1">
      <alignment wrapText="1"/>
    </xf>
    <xf numFmtId="0" fontId="10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7" fillId="2" borderId="0" xfId="1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8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hnthanh@ctump.edu.vn" TargetMode="External"/><Relationship Id="rId7" Type="http://schemas.openxmlformats.org/officeDocument/2006/relationships/hyperlink" Target="mailto:ntttruc@ctump.edu.vn" TargetMode="External"/><Relationship Id="rId2" Type="http://schemas.openxmlformats.org/officeDocument/2006/relationships/hyperlink" Target="mailto:ttnthao@ctump.edu.vn" TargetMode="External"/><Relationship Id="rId1" Type="http://schemas.openxmlformats.org/officeDocument/2006/relationships/hyperlink" Target="mailto:cltrinh@ctump.edu.vn" TargetMode="External"/><Relationship Id="rId6" Type="http://schemas.openxmlformats.org/officeDocument/2006/relationships/hyperlink" Target="mailto:pttin@ctump.edu.vn" TargetMode="External"/><Relationship Id="rId5" Type="http://schemas.openxmlformats.org/officeDocument/2006/relationships/hyperlink" Target="mailto:ntthao@ctump.edu.vn" TargetMode="External"/><Relationship Id="rId4" Type="http://schemas.openxmlformats.org/officeDocument/2006/relationships/hyperlink" Target="mailto:lthieu@ctump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4"/>
  <sheetViews>
    <sheetView tabSelected="1" zoomScale="80" zoomScaleNormal="8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N30" sqref="N30"/>
    </sheetView>
  </sheetViews>
  <sheetFormatPr defaultColWidth="9.125" defaultRowHeight="13.9"/>
  <cols>
    <col min="1" max="1" width="4.8125" style="3" bestFit="1" customWidth="1"/>
    <col min="2" max="2" width="12.5" style="3" customWidth="1"/>
    <col min="3" max="3" width="28.5" style="3" bestFit="1" customWidth="1"/>
    <col min="4" max="4" width="26.5" style="3" customWidth="1"/>
    <col min="5" max="5" width="23.125" style="3" customWidth="1"/>
    <col min="6" max="6" width="5.375" style="3" bestFit="1" customWidth="1"/>
    <col min="7" max="7" width="8.75" style="3" bestFit="1" customWidth="1"/>
    <col min="8" max="8" width="12.9375" style="3" bestFit="1" customWidth="1"/>
    <col min="9" max="9" width="7.375" style="3" bestFit="1" customWidth="1"/>
    <col min="10" max="10" width="12" style="3" bestFit="1" customWidth="1"/>
    <col min="11" max="11" width="11.5625" style="3" bestFit="1" customWidth="1"/>
    <col min="12" max="12" width="12.5" style="3" bestFit="1" customWidth="1"/>
    <col min="13" max="13" width="11.5625" style="3" bestFit="1" customWidth="1"/>
    <col min="14" max="14" width="14.5" style="3" customWidth="1"/>
    <col min="15" max="15" width="18.6875" style="3" customWidth="1"/>
    <col min="16" max="17" width="12" style="3" bestFit="1" customWidth="1"/>
    <col min="18" max="19" width="10.875" style="3" bestFit="1" customWidth="1"/>
    <col min="20" max="20" width="11.5625" style="3" bestFit="1" customWidth="1"/>
    <col min="21" max="21" width="12" style="3" bestFit="1" customWidth="1"/>
    <col min="22" max="22" width="14.5" style="3" bestFit="1" customWidth="1"/>
    <col min="23" max="23" width="20.4375" style="3" customWidth="1"/>
    <col min="24" max="24" width="9.8125" style="3" bestFit="1" customWidth="1"/>
    <col min="25" max="25" width="15.625" style="3" customWidth="1"/>
    <col min="26" max="26" width="14.125" style="3" bestFit="1" customWidth="1"/>
    <col min="27" max="27" width="9.9375" style="3" bestFit="1" customWidth="1"/>
    <col min="28" max="28" width="22.0625" style="3" bestFit="1" customWidth="1"/>
    <col min="29" max="29" width="10.625" style="3" bestFit="1" customWidth="1"/>
    <col min="30" max="30" width="8.5" style="3" bestFit="1" customWidth="1"/>
    <col min="31" max="31" width="9.125" style="3"/>
    <col min="32" max="32" width="8.875" style="3" bestFit="1" customWidth="1"/>
    <col min="33" max="34" width="5.9375" style="3" bestFit="1" customWidth="1"/>
    <col min="35" max="35" width="9.8125" style="3" bestFit="1" customWidth="1"/>
    <col min="36" max="36" width="9.9375" style="3" bestFit="1" customWidth="1"/>
    <col min="37" max="37" width="8.75" style="3" bestFit="1" customWidth="1"/>
    <col min="38" max="38" width="8.3125" style="3" bestFit="1" customWidth="1"/>
    <col min="39" max="39" width="8.5" style="3" bestFit="1" customWidth="1"/>
    <col min="40" max="40" width="11" style="3" bestFit="1" customWidth="1"/>
    <col min="41" max="41" width="14.125" style="3" bestFit="1" customWidth="1"/>
    <col min="42" max="42" width="9.3125" style="3" bestFit="1" customWidth="1"/>
    <col min="43" max="43" width="9.6875" style="3" bestFit="1" customWidth="1"/>
    <col min="44" max="44" width="2" style="3" bestFit="1" customWidth="1"/>
    <col min="45" max="16384" width="9.125" style="3"/>
  </cols>
  <sheetData>
    <row r="1" spans="1:45" ht="27.75" customHeight="1">
      <c r="A1" s="55" t="s">
        <v>52</v>
      </c>
      <c r="B1" s="56"/>
      <c r="C1" s="56"/>
      <c r="D1" s="56"/>
      <c r="E1" s="56"/>
      <c r="F1" s="56"/>
      <c r="G1" s="56"/>
      <c r="H1" s="56"/>
      <c r="L1" s="3" t="s">
        <v>91</v>
      </c>
      <c r="M1" s="64" t="s">
        <v>106</v>
      </c>
      <c r="N1" s="64"/>
      <c r="O1" s="64"/>
      <c r="P1" s="14"/>
    </row>
    <row r="2" spans="1:45" ht="14.25" hidden="1" customHeight="1">
      <c r="A2" s="57"/>
      <c r="B2" s="57"/>
      <c r="C2" s="57"/>
      <c r="D2" s="57"/>
      <c r="E2" s="57"/>
      <c r="F2" s="57"/>
      <c r="G2" s="57"/>
      <c r="H2" s="57"/>
      <c r="M2" s="14"/>
      <c r="N2" s="14"/>
      <c r="O2" s="14"/>
      <c r="P2" s="14"/>
    </row>
    <row r="3" spans="1:45">
      <c r="A3" s="58" t="s">
        <v>57</v>
      </c>
      <c r="B3" s="58"/>
      <c r="C3" s="58"/>
      <c r="D3" s="58"/>
      <c r="E3" s="58"/>
      <c r="F3" s="58"/>
      <c r="G3" s="58"/>
      <c r="H3" s="58"/>
      <c r="M3" s="65" t="s">
        <v>103</v>
      </c>
      <c r="N3" s="65"/>
      <c r="O3" s="65"/>
      <c r="P3" s="14"/>
    </row>
    <row r="4" spans="1:45">
      <c r="A4" s="59"/>
      <c r="B4" s="59"/>
      <c r="C4" s="59"/>
      <c r="D4" s="59"/>
      <c r="E4" s="59"/>
      <c r="F4" s="59"/>
      <c r="G4" s="59"/>
      <c r="H4" s="59"/>
      <c r="M4" s="66" t="s">
        <v>104</v>
      </c>
      <c r="N4" s="66"/>
      <c r="O4" s="66"/>
      <c r="P4" s="14"/>
    </row>
    <row r="5" spans="1:45">
      <c r="A5" s="60"/>
      <c r="B5" s="60"/>
      <c r="C5" s="60"/>
      <c r="D5" s="60"/>
      <c r="E5" s="60"/>
      <c r="F5" s="60"/>
      <c r="G5" s="60"/>
      <c r="H5" s="60"/>
      <c r="M5" s="67" t="s">
        <v>105</v>
      </c>
      <c r="N5" s="67"/>
      <c r="O5" s="67"/>
      <c r="P5" s="15"/>
    </row>
    <row r="6" spans="1:45">
      <c r="A6" s="61" t="s">
        <v>53</v>
      </c>
      <c r="B6" s="62"/>
      <c r="C6" s="62"/>
      <c r="D6" s="62"/>
      <c r="E6" s="62"/>
      <c r="F6" s="62"/>
      <c r="G6" s="62"/>
      <c r="H6" s="62"/>
      <c r="I6" s="63"/>
      <c r="J6" s="8" t="s">
        <v>6</v>
      </c>
      <c r="K6" s="8" t="s">
        <v>7</v>
      </c>
      <c r="L6" s="8" t="s">
        <v>8</v>
      </c>
      <c r="M6" s="8" t="s">
        <v>9</v>
      </c>
      <c r="N6" s="8" t="s">
        <v>10</v>
      </c>
      <c r="O6" s="8" t="s">
        <v>107</v>
      </c>
      <c r="P6" s="8" t="s">
        <v>11</v>
      </c>
      <c r="Q6" s="8" t="s">
        <v>12</v>
      </c>
      <c r="R6" s="8" t="s">
        <v>13</v>
      </c>
      <c r="S6" s="8" t="s">
        <v>14</v>
      </c>
      <c r="T6" s="8" t="s">
        <v>15</v>
      </c>
      <c r="U6" s="8" t="s">
        <v>16</v>
      </c>
      <c r="V6" s="8" t="s">
        <v>48</v>
      </c>
      <c r="W6" s="17" t="s">
        <v>94</v>
      </c>
      <c r="X6" s="8" t="s">
        <v>50</v>
      </c>
      <c r="Y6" s="8" t="s">
        <v>92</v>
      </c>
      <c r="Z6" s="7" t="s">
        <v>19</v>
      </c>
      <c r="AA6" s="9">
        <v>988211953</v>
      </c>
      <c r="AB6" s="10" t="s">
        <v>35</v>
      </c>
      <c r="AC6" s="6"/>
      <c r="AD6" s="6"/>
      <c r="AE6" s="6"/>
      <c r="AF6" s="7"/>
      <c r="AG6" s="7"/>
      <c r="AH6" s="7"/>
      <c r="AI6" s="7" t="s">
        <v>19</v>
      </c>
      <c r="AJ6" s="7" t="s">
        <v>17</v>
      </c>
      <c r="AK6" s="7" t="s">
        <v>18</v>
      </c>
      <c r="AL6" s="5" t="s">
        <v>21</v>
      </c>
      <c r="AM6" s="7" t="s">
        <v>20</v>
      </c>
      <c r="AN6" s="7" t="s">
        <v>22</v>
      </c>
      <c r="AO6" s="7" t="s">
        <v>33</v>
      </c>
      <c r="AP6" s="7" t="s">
        <v>40</v>
      </c>
      <c r="AQ6" s="7" t="s">
        <v>23</v>
      </c>
      <c r="AR6" s="9"/>
      <c r="AS6" s="7"/>
    </row>
    <row r="7" spans="1:45">
      <c r="A7" s="18" t="s">
        <v>2</v>
      </c>
      <c r="B7" s="18" t="s">
        <v>24</v>
      </c>
      <c r="C7" s="18" t="s">
        <v>25</v>
      </c>
      <c r="D7" s="18" t="s">
        <v>54</v>
      </c>
      <c r="E7" s="18" t="s">
        <v>3</v>
      </c>
      <c r="F7" s="18" t="s">
        <v>4</v>
      </c>
      <c r="G7" s="18" t="s">
        <v>5</v>
      </c>
      <c r="H7" s="18" t="s">
        <v>47</v>
      </c>
      <c r="I7" s="18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  <c r="P7" s="19" t="s">
        <v>78</v>
      </c>
      <c r="Q7" s="19" t="s">
        <v>79</v>
      </c>
      <c r="R7" s="20" t="s">
        <v>80</v>
      </c>
      <c r="S7" s="21" t="s">
        <v>81</v>
      </c>
      <c r="T7" s="19" t="s">
        <v>82</v>
      </c>
      <c r="U7" s="19" t="s">
        <v>83</v>
      </c>
      <c r="V7" s="19" t="s">
        <v>84</v>
      </c>
      <c r="W7" s="19" t="s">
        <v>85</v>
      </c>
      <c r="X7" s="18" t="s">
        <v>86</v>
      </c>
      <c r="Y7" s="18" t="s">
        <v>93</v>
      </c>
      <c r="Z7" s="7" t="s">
        <v>17</v>
      </c>
      <c r="AA7" s="9">
        <v>918063960</v>
      </c>
      <c r="AB7" s="10" t="s">
        <v>34</v>
      </c>
      <c r="AF7" s="12" t="s">
        <v>26</v>
      </c>
      <c r="AG7" s="12" t="e">
        <f>VLOOKUP(AF7,$B$8:$F$42,3,FALSE)</f>
        <v>#N/A</v>
      </c>
      <c r="AH7" s="12" t="e">
        <f>VLOOKUP(AF7,$B$8:$F$42,6,FALSE)</f>
        <v>#N/A</v>
      </c>
      <c r="AI7" s="7">
        <f t="shared" ref="AI7:AQ8" si="0">COUNTIFS($J$8:$J$51,AI$6,$B$8:$B$51,$AF7)+COUNTIFS($K$8:$K$51,AI$6,$B$8:$B$51,$AF7)+COUNTIFS($L$8:$L$51,AI$6,$B$8:$B$51,$AF7)+COUNTIFS($M$8:$M$51,AI$6,$B$8:$B$51,$AF7)+COUNTIFS($N$8:$N$51,AI$6,$B$8:$B$51,$AF7)++COUNTIFS($O$8:$O$51,AI$6,$B$8:$B$51,$AF7)+COUNTIFS($P$8:$P$51,AI$6,$B$8:$B$51,$AF7)+COUNTIFS($Q$8:$Q$51,AI$6,$B$8:$B$51,$AF7)+COUNTIFS($R$8:$R$51,AI$6,$B$8:$B$51,$AF7)</f>
        <v>0</v>
      </c>
      <c r="AJ7" s="7">
        <f t="shared" si="0"/>
        <v>0</v>
      </c>
      <c r="AK7" s="7">
        <f t="shared" si="0"/>
        <v>0</v>
      </c>
      <c r="AL7" s="7">
        <f t="shared" si="0"/>
        <v>0</v>
      </c>
      <c r="AM7" s="7">
        <f t="shared" si="0"/>
        <v>0</v>
      </c>
      <c r="AN7" s="7">
        <f t="shared" si="0"/>
        <v>0</v>
      </c>
      <c r="AO7" s="7">
        <f t="shared" si="0"/>
        <v>0</v>
      </c>
      <c r="AP7" s="7">
        <f t="shared" si="0"/>
        <v>0</v>
      </c>
      <c r="AQ7" s="7">
        <f t="shared" si="0"/>
        <v>0</v>
      </c>
      <c r="AR7" s="7">
        <f t="shared" ref="AR7:AR33" si="1">SUM(AI7:AQ7)</f>
        <v>0</v>
      </c>
      <c r="AS7" s="7"/>
    </row>
    <row r="8" spans="1:45">
      <c r="A8" s="29">
        <v>2</v>
      </c>
      <c r="B8" s="30" t="s">
        <v>45</v>
      </c>
      <c r="C8" s="30" t="s">
        <v>0</v>
      </c>
      <c r="D8" s="30">
        <v>1</v>
      </c>
      <c r="E8" s="30" t="s">
        <v>58</v>
      </c>
      <c r="F8" s="30">
        <v>116</v>
      </c>
      <c r="G8" s="30">
        <v>12</v>
      </c>
      <c r="H8" s="30" t="s">
        <v>59</v>
      </c>
      <c r="I8" s="30">
        <v>30</v>
      </c>
      <c r="J8" s="31" t="s">
        <v>21</v>
      </c>
      <c r="K8" s="31" t="s">
        <v>21</v>
      </c>
      <c r="L8" s="31" t="s">
        <v>49</v>
      </c>
      <c r="M8" s="31" t="s">
        <v>18</v>
      </c>
      <c r="N8" s="31" t="s">
        <v>17</v>
      </c>
      <c r="O8" s="32" t="s">
        <v>49</v>
      </c>
      <c r="P8" s="32" t="s">
        <v>21</v>
      </c>
      <c r="Q8" s="32" t="s">
        <v>18</v>
      </c>
      <c r="R8" s="33"/>
      <c r="S8" s="34"/>
      <c r="T8" s="33"/>
      <c r="U8" s="34"/>
      <c r="V8" s="34"/>
      <c r="W8" s="34"/>
      <c r="X8" s="34"/>
      <c r="Y8" s="34"/>
      <c r="Z8" s="7" t="s">
        <v>18</v>
      </c>
      <c r="AA8" s="9">
        <v>336906662</v>
      </c>
      <c r="AB8" s="10" t="s">
        <v>39</v>
      </c>
      <c r="AF8" s="12" t="s">
        <v>27</v>
      </c>
      <c r="AG8" s="12" t="e">
        <f>VLOOKUP(AF8,$B$8:$F$42,3,FALSE)</f>
        <v>#N/A</v>
      </c>
      <c r="AH8" s="12" t="e">
        <f>VLOOKUP(AF8,$B$8:$F$42,6,FALSE)</f>
        <v>#N/A</v>
      </c>
      <c r="AI8" s="7">
        <f t="shared" si="0"/>
        <v>0</v>
      </c>
      <c r="AJ8" s="7">
        <f t="shared" si="0"/>
        <v>0</v>
      </c>
      <c r="AK8" s="7">
        <f t="shared" si="0"/>
        <v>0</v>
      </c>
      <c r="AL8" s="7">
        <f t="shared" si="0"/>
        <v>0</v>
      </c>
      <c r="AM8" s="7">
        <f t="shared" si="0"/>
        <v>0</v>
      </c>
      <c r="AN8" s="7">
        <f t="shared" si="0"/>
        <v>0</v>
      </c>
      <c r="AO8" s="7">
        <f t="shared" si="0"/>
        <v>0</v>
      </c>
      <c r="AP8" s="7">
        <f t="shared" si="0"/>
        <v>0</v>
      </c>
      <c r="AQ8" s="7">
        <f t="shared" si="0"/>
        <v>0</v>
      </c>
      <c r="AR8" s="7">
        <f t="shared" si="1"/>
        <v>0</v>
      </c>
      <c r="AS8" s="7"/>
    </row>
    <row r="9" spans="1:45" s="26" customFormat="1">
      <c r="A9" s="35">
        <v>2</v>
      </c>
      <c r="B9" s="35" t="s">
        <v>55</v>
      </c>
      <c r="C9" s="35" t="s">
        <v>56</v>
      </c>
      <c r="D9" s="35">
        <v>6</v>
      </c>
      <c r="E9" s="35" t="s">
        <v>110</v>
      </c>
      <c r="F9" s="35">
        <v>60</v>
      </c>
      <c r="G9" s="36">
        <v>34</v>
      </c>
      <c r="H9" s="35" t="s">
        <v>112</v>
      </c>
      <c r="I9" s="37">
        <v>30</v>
      </c>
      <c r="J9" s="38"/>
      <c r="K9" s="38"/>
      <c r="L9" s="38"/>
      <c r="M9" s="38"/>
      <c r="N9" s="31" t="s">
        <v>21</v>
      </c>
      <c r="O9" s="31" t="s">
        <v>21</v>
      </c>
      <c r="P9" s="31" t="s">
        <v>49</v>
      </c>
      <c r="Q9" s="31" t="s">
        <v>18</v>
      </c>
      <c r="R9" s="31" t="s">
        <v>17</v>
      </c>
      <c r="S9" s="39" t="s">
        <v>49</v>
      </c>
      <c r="T9" s="40" t="s">
        <v>21</v>
      </c>
      <c r="U9" s="40" t="s">
        <v>18</v>
      </c>
      <c r="V9" s="38"/>
      <c r="W9" s="38"/>
      <c r="X9" s="38"/>
      <c r="Y9" s="38"/>
      <c r="Z9" s="23"/>
      <c r="AA9" s="24"/>
      <c r="AB9" s="25"/>
      <c r="AF9" s="27"/>
      <c r="AG9" s="27"/>
      <c r="AH9" s="27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</row>
    <row r="10" spans="1:45" ht="23.25">
      <c r="A10" s="29">
        <v>2</v>
      </c>
      <c r="B10" s="30" t="s">
        <v>68</v>
      </c>
      <c r="C10" s="30" t="s">
        <v>69</v>
      </c>
      <c r="D10" s="30">
        <v>1</v>
      </c>
      <c r="E10" s="30" t="s">
        <v>70</v>
      </c>
      <c r="F10" s="30">
        <v>38</v>
      </c>
      <c r="G10" s="30">
        <v>78</v>
      </c>
      <c r="H10" s="30" t="s">
        <v>96</v>
      </c>
      <c r="I10" s="30">
        <v>30</v>
      </c>
      <c r="J10" s="31" t="s">
        <v>17</v>
      </c>
      <c r="K10" s="31" t="s">
        <v>17</v>
      </c>
      <c r="L10" s="31" t="s">
        <v>18</v>
      </c>
      <c r="M10" s="31" t="s">
        <v>18</v>
      </c>
      <c r="N10" s="31" t="s">
        <v>21</v>
      </c>
      <c r="O10" s="39" t="s">
        <v>21</v>
      </c>
      <c r="P10" s="41" t="s">
        <v>17</v>
      </c>
      <c r="Q10" s="41" t="s">
        <v>17</v>
      </c>
      <c r="R10" s="33"/>
      <c r="S10" s="34"/>
      <c r="T10" s="33"/>
      <c r="U10" s="34"/>
      <c r="V10" s="34"/>
      <c r="W10" s="34"/>
      <c r="X10" s="34"/>
      <c r="Y10" s="34"/>
      <c r="Z10" s="7"/>
      <c r="AA10" s="9"/>
      <c r="AB10" s="10"/>
      <c r="AF10" s="12"/>
      <c r="AG10" s="12"/>
      <c r="AH10" s="12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s="50" customFormat="1">
      <c r="A11" s="44"/>
      <c r="B11" s="45"/>
      <c r="C11" s="45"/>
      <c r="D11" s="45"/>
      <c r="E11" s="45"/>
      <c r="F11" s="45"/>
      <c r="G11" s="45"/>
      <c r="H11" s="45"/>
      <c r="I11" s="45"/>
      <c r="J11" s="39"/>
      <c r="K11" s="39"/>
      <c r="L11" s="39"/>
      <c r="M11" s="39"/>
      <c r="N11" s="39"/>
      <c r="O11" s="39"/>
      <c r="P11" s="39"/>
      <c r="Q11" s="39"/>
      <c r="R11" s="46"/>
      <c r="S11" s="39"/>
      <c r="T11" s="46"/>
      <c r="U11" s="39"/>
      <c r="V11" s="39"/>
      <c r="W11" s="39"/>
      <c r="X11" s="39"/>
      <c r="Y11" s="39"/>
      <c r="Z11" s="47"/>
      <c r="AA11" s="48"/>
      <c r="AB11" s="49"/>
      <c r="AF11" s="51"/>
      <c r="AG11" s="51"/>
      <c r="AH11" s="51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</row>
    <row r="12" spans="1:45" ht="23.25">
      <c r="A12" s="29">
        <v>3</v>
      </c>
      <c r="B12" s="30" t="s">
        <v>60</v>
      </c>
      <c r="C12" s="30" t="s">
        <v>89</v>
      </c>
      <c r="D12" s="30">
        <v>1</v>
      </c>
      <c r="E12" s="30" t="s">
        <v>61</v>
      </c>
      <c r="F12" s="30">
        <v>217</v>
      </c>
      <c r="G12" s="30">
        <v>78</v>
      </c>
      <c r="H12" s="30" t="s">
        <v>62</v>
      </c>
      <c r="I12" s="30">
        <v>30</v>
      </c>
      <c r="J12" s="34"/>
      <c r="K12" s="34"/>
      <c r="L12" s="34"/>
      <c r="M12" s="34"/>
      <c r="N12" s="34"/>
      <c r="O12" s="34"/>
      <c r="P12" s="34"/>
      <c r="Q12" s="34"/>
      <c r="R12" s="31" t="s">
        <v>21</v>
      </c>
      <c r="S12" s="31" t="s">
        <v>49</v>
      </c>
      <c r="T12" s="31" t="s">
        <v>17</v>
      </c>
      <c r="U12" s="31" t="s">
        <v>17</v>
      </c>
      <c r="V12" s="31" t="s">
        <v>17</v>
      </c>
      <c r="W12" s="39" t="s">
        <v>49</v>
      </c>
      <c r="X12" s="41" t="s">
        <v>21</v>
      </c>
      <c r="Y12" s="41" t="s">
        <v>49</v>
      </c>
      <c r="Z12" s="7" t="s">
        <v>22</v>
      </c>
      <c r="AA12" s="9">
        <v>918679779</v>
      </c>
      <c r="AB12" s="10" t="s">
        <v>36</v>
      </c>
      <c r="AF12" s="12" t="s">
        <v>28</v>
      </c>
      <c r="AG12" s="12" t="e">
        <f>VLOOKUP(AF12,$B$8:$F$42,3,FALSE)</f>
        <v>#N/A</v>
      </c>
      <c r="AH12" s="12" t="e">
        <f>VLOOKUP(AF12,$B$8:$F$42,6,FALSE)</f>
        <v>#N/A</v>
      </c>
      <c r="AI12" s="7">
        <f t="shared" ref="AI12:AQ14" si="2">COUNTIFS($J$8:$J$51,AI$6,$B$8:$B$51,$AF12)+COUNTIFS($K$8:$K$51,AI$6,$B$8:$B$51,$AF12)+COUNTIFS($L$8:$L$51,AI$6,$B$8:$B$51,$AF12)+COUNTIFS($M$8:$M$51,AI$6,$B$8:$B$51,$AF12)+COUNTIFS($N$8:$N$51,AI$6,$B$8:$B$51,$AF12)++COUNTIFS($O$8:$O$51,AI$6,$B$8:$B$51,$AF12)+COUNTIFS($P$8:$P$51,AI$6,$B$8:$B$51,$AF12)+COUNTIFS($Q$8:$Q$51,AI$6,$B$8:$B$51,$AF12)+COUNTIFS($R$8:$R$51,AI$6,$B$8:$B$51,$AF12)</f>
        <v>0</v>
      </c>
      <c r="AJ12" s="7">
        <f t="shared" si="2"/>
        <v>0</v>
      </c>
      <c r="AK12" s="7">
        <f t="shared" si="2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1"/>
        <v>0</v>
      </c>
      <c r="AS12" s="7"/>
    </row>
    <row r="13" spans="1:45" ht="23.25">
      <c r="A13" s="29">
        <v>3</v>
      </c>
      <c r="B13" s="30" t="s">
        <v>60</v>
      </c>
      <c r="C13" s="30" t="s">
        <v>89</v>
      </c>
      <c r="D13" s="30">
        <v>2</v>
      </c>
      <c r="E13" s="30" t="s">
        <v>63</v>
      </c>
      <c r="F13" s="30">
        <v>91</v>
      </c>
      <c r="G13" s="30">
        <v>56</v>
      </c>
      <c r="H13" s="30" t="s">
        <v>64</v>
      </c>
      <c r="I13" s="30">
        <v>30</v>
      </c>
      <c r="J13" s="31" t="s">
        <v>21</v>
      </c>
      <c r="K13" s="31" t="s">
        <v>49</v>
      </c>
      <c r="L13" s="31" t="s">
        <v>17</v>
      </c>
      <c r="M13" s="31" t="s">
        <v>17</v>
      </c>
      <c r="N13" s="31" t="s">
        <v>17</v>
      </c>
      <c r="O13" s="39" t="s">
        <v>49</v>
      </c>
      <c r="P13" s="41" t="s">
        <v>21</v>
      </c>
      <c r="Q13" s="41" t="s">
        <v>49</v>
      </c>
      <c r="R13" s="33"/>
      <c r="S13" s="34"/>
      <c r="T13" s="34"/>
      <c r="U13" s="34"/>
      <c r="V13" s="34"/>
      <c r="W13" s="33"/>
      <c r="X13" s="34"/>
      <c r="Y13" s="34"/>
      <c r="Z13" s="7" t="s">
        <v>20</v>
      </c>
      <c r="AA13" s="9">
        <v>932886374</v>
      </c>
      <c r="AB13" s="10" t="s">
        <v>38</v>
      </c>
      <c r="AF13" s="12" t="s">
        <v>29</v>
      </c>
      <c r="AG13" s="12" t="e">
        <f>VLOOKUP(AF13,$B$8:$F$42,3,FALSE)</f>
        <v>#N/A</v>
      </c>
      <c r="AH13" s="12" t="e">
        <f>VLOOKUP(AF13,$B$8:$F$42,6,FALSE)</f>
        <v>#N/A</v>
      </c>
      <c r="AI13" s="7">
        <f t="shared" si="2"/>
        <v>0</v>
      </c>
      <c r="AJ13" s="7">
        <f t="shared" si="2"/>
        <v>0</v>
      </c>
      <c r="AK13" s="7">
        <f t="shared" si="2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1"/>
        <v>0</v>
      </c>
      <c r="AS13" s="7"/>
    </row>
    <row r="14" spans="1:45" ht="23.25">
      <c r="A14" s="29">
        <v>3</v>
      </c>
      <c r="B14" s="30" t="s">
        <v>65</v>
      </c>
      <c r="C14" s="30" t="s">
        <v>66</v>
      </c>
      <c r="D14" s="30">
        <v>1</v>
      </c>
      <c r="E14" s="30" t="s">
        <v>67</v>
      </c>
      <c r="F14" s="30">
        <v>16</v>
      </c>
      <c r="G14" s="30">
        <v>1234</v>
      </c>
      <c r="H14" s="30" t="s">
        <v>46</v>
      </c>
      <c r="I14" s="30">
        <v>45</v>
      </c>
      <c r="J14" s="31" t="s">
        <v>21</v>
      </c>
      <c r="K14" s="31" t="s">
        <v>21</v>
      </c>
      <c r="L14" s="31" t="s">
        <v>87</v>
      </c>
      <c r="M14" s="31" t="s">
        <v>87</v>
      </c>
      <c r="N14" s="31" t="s">
        <v>51</v>
      </c>
      <c r="O14" s="31" t="s">
        <v>49</v>
      </c>
      <c r="P14" s="31" t="s">
        <v>17</v>
      </c>
      <c r="Q14" s="39" t="s">
        <v>90</v>
      </c>
      <c r="R14" s="41" t="s">
        <v>21</v>
      </c>
      <c r="S14" s="41" t="s">
        <v>21</v>
      </c>
      <c r="T14" s="33"/>
      <c r="U14" s="33"/>
      <c r="V14" s="34"/>
      <c r="W14" s="34"/>
      <c r="X14" s="34"/>
      <c r="Y14" s="34"/>
      <c r="Z14" s="16"/>
      <c r="AA14" s="9">
        <v>974899320</v>
      </c>
      <c r="AB14" s="10" t="s">
        <v>37</v>
      </c>
      <c r="AF14" s="12" t="s">
        <v>30</v>
      </c>
      <c r="AG14" s="12" t="e">
        <f>VLOOKUP(AF14,$B$8:$F$42,3,FALSE)</f>
        <v>#N/A</v>
      </c>
      <c r="AH14" s="12" t="e">
        <f>VLOOKUP(AF14,$B$8:$F$42,6,FALSE)</f>
        <v>#N/A</v>
      </c>
      <c r="AI14" s="7">
        <f t="shared" si="2"/>
        <v>0</v>
      </c>
      <c r="AJ14" s="13">
        <f t="shared" si="2"/>
        <v>0</v>
      </c>
      <c r="AK14" s="7">
        <f t="shared" si="2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1"/>
        <v>0</v>
      </c>
      <c r="AS14" s="7"/>
    </row>
    <row r="15" spans="1:45" s="50" customFormat="1">
      <c r="A15" s="44"/>
      <c r="B15" s="45"/>
      <c r="C15" s="45"/>
      <c r="D15" s="45"/>
      <c r="E15" s="45"/>
      <c r="F15" s="45"/>
      <c r="G15" s="45"/>
      <c r="H15" s="45"/>
      <c r="I15" s="45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6"/>
      <c r="U15" s="46"/>
      <c r="V15" s="39"/>
      <c r="W15" s="39"/>
      <c r="X15" s="39"/>
      <c r="Y15" s="39"/>
      <c r="AA15" s="48"/>
      <c r="AB15" s="49"/>
      <c r="AF15" s="51"/>
      <c r="AG15" s="51"/>
      <c r="AH15" s="51"/>
      <c r="AI15" s="47"/>
      <c r="AJ15" s="52"/>
      <c r="AK15" s="47"/>
      <c r="AL15" s="47"/>
      <c r="AM15" s="47"/>
      <c r="AN15" s="47"/>
      <c r="AO15" s="47"/>
      <c r="AP15" s="47"/>
      <c r="AQ15" s="47"/>
      <c r="AR15" s="47"/>
      <c r="AS15" s="47"/>
    </row>
    <row r="16" spans="1:45">
      <c r="A16" s="29">
        <v>4</v>
      </c>
      <c r="B16" s="30" t="s">
        <v>45</v>
      </c>
      <c r="C16" s="30" t="s">
        <v>0</v>
      </c>
      <c r="D16" s="30">
        <v>2</v>
      </c>
      <c r="E16" s="30" t="s">
        <v>97</v>
      </c>
      <c r="F16" s="30">
        <v>175</v>
      </c>
      <c r="G16" s="30">
        <v>78</v>
      </c>
      <c r="H16" s="30" t="s">
        <v>108</v>
      </c>
      <c r="I16" s="30">
        <v>30</v>
      </c>
      <c r="J16" s="34"/>
      <c r="K16" s="34"/>
      <c r="L16" s="31" t="s">
        <v>21</v>
      </c>
      <c r="M16" s="31" t="s">
        <v>21</v>
      </c>
      <c r="N16" s="31" t="s">
        <v>49</v>
      </c>
      <c r="O16" s="31" t="s">
        <v>18</v>
      </c>
      <c r="P16" s="31" t="s">
        <v>17</v>
      </c>
      <c r="Q16" s="32" t="s">
        <v>49</v>
      </c>
      <c r="R16" s="32" t="s">
        <v>21</v>
      </c>
      <c r="S16" s="32" t="s">
        <v>18</v>
      </c>
      <c r="T16" s="33"/>
      <c r="U16" s="33"/>
      <c r="V16" s="34"/>
      <c r="W16" s="34"/>
      <c r="X16" s="34"/>
      <c r="Y16" s="34"/>
      <c r="AA16" s="9"/>
      <c r="AB16" s="10"/>
      <c r="AF16" s="12"/>
      <c r="AG16" s="12"/>
      <c r="AH16" s="12"/>
      <c r="AI16" s="7"/>
      <c r="AJ16" s="13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26" customFormat="1">
      <c r="A17" s="35">
        <v>4</v>
      </c>
      <c r="B17" s="35" t="s">
        <v>55</v>
      </c>
      <c r="C17" s="35" t="s">
        <v>56</v>
      </c>
      <c r="D17" s="35">
        <v>6</v>
      </c>
      <c r="E17" s="35" t="s">
        <v>110</v>
      </c>
      <c r="F17" s="35">
        <v>60</v>
      </c>
      <c r="G17" s="35" t="s">
        <v>109</v>
      </c>
      <c r="H17" s="35" t="s">
        <v>112</v>
      </c>
      <c r="I17" s="37"/>
      <c r="J17" s="38"/>
      <c r="K17" s="38"/>
      <c r="L17" s="38"/>
      <c r="M17" s="38"/>
      <c r="N17" s="31" t="s">
        <v>21</v>
      </c>
      <c r="O17" s="31" t="s">
        <v>21</v>
      </c>
      <c r="P17" s="31" t="s">
        <v>18</v>
      </c>
      <c r="Q17" s="31" t="s">
        <v>17</v>
      </c>
      <c r="R17" s="31" t="s">
        <v>49</v>
      </c>
      <c r="S17" s="32" t="s">
        <v>21</v>
      </c>
      <c r="T17" s="32" t="s">
        <v>18</v>
      </c>
      <c r="U17" s="42"/>
      <c r="V17" s="38"/>
      <c r="W17" s="38"/>
      <c r="X17" s="38"/>
      <c r="Y17" s="38"/>
      <c r="AA17" s="24"/>
      <c r="AB17" s="25"/>
      <c r="AF17" s="27"/>
      <c r="AG17" s="27"/>
      <c r="AH17" s="27"/>
      <c r="AI17" s="23"/>
      <c r="AJ17" s="28"/>
      <c r="AK17" s="23"/>
      <c r="AL17" s="23"/>
      <c r="AM17" s="23"/>
      <c r="AN17" s="23"/>
      <c r="AO17" s="23"/>
      <c r="AP17" s="23"/>
      <c r="AQ17" s="23"/>
      <c r="AR17" s="23"/>
      <c r="AS17" s="23"/>
    </row>
    <row r="18" spans="1:45" ht="23.25">
      <c r="A18" s="29">
        <v>4</v>
      </c>
      <c r="B18" s="30" t="s">
        <v>68</v>
      </c>
      <c r="C18" s="30" t="s">
        <v>69</v>
      </c>
      <c r="D18" s="30">
        <v>1</v>
      </c>
      <c r="E18" s="30" t="s">
        <v>70</v>
      </c>
      <c r="F18" s="30">
        <v>38</v>
      </c>
      <c r="G18" s="30">
        <v>56</v>
      </c>
      <c r="H18" s="30" t="s">
        <v>102</v>
      </c>
      <c r="I18" s="30">
        <v>30</v>
      </c>
      <c r="J18" s="31" t="s">
        <v>17</v>
      </c>
      <c r="K18" s="31" t="s">
        <v>18</v>
      </c>
      <c r="L18" s="31" t="s">
        <v>18</v>
      </c>
      <c r="M18" s="31" t="s">
        <v>18</v>
      </c>
      <c r="N18" s="31" t="s">
        <v>21</v>
      </c>
      <c r="O18" s="39" t="s">
        <v>17</v>
      </c>
      <c r="P18" s="41" t="s">
        <v>17</v>
      </c>
      <c r="Q18" s="34"/>
      <c r="R18" s="34"/>
      <c r="S18" s="34"/>
      <c r="T18" s="34"/>
      <c r="U18" s="34"/>
      <c r="V18" s="34"/>
      <c r="W18" s="34"/>
      <c r="X18" s="34"/>
      <c r="Y18" s="34"/>
      <c r="Z18" s="7"/>
      <c r="AA18" s="7"/>
      <c r="AB18" s="10"/>
      <c r="AF18" s="12"/>
      <c r="AG18" s="12"/>
      <c r="AH18" s="12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50" customFormat="1">
      <c r="A19" s="44"/>
      <c r="B19" s="45"/>
      <c r="C19" s="45"/>
      <c r="D19" s="45"/>
      <c r="E19" s="45"/>
      <c r="F19" s="45"/>
      <c r="G19" s="45"/>
      <c r="H19" s="45"/>
      <c r="I19" s="45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7"/>
      <c r="AA19" s="47"/>
      <c r="AB19" s="49"/>
      <c r="AF19" s="51"/>
      <c r="AG19" s="51"/>
      <c r="AH19" s="51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</row>
    <row r="20" spans="1:45">
      <c r="A20" s="29">
        <v>5</v>
      </c>
      <c r="B20" s="30" t="s">
        <v>45</v>
      </c>
      <c r="C20" s="30" t="s">
        <v>0</v>
      </c>
      <c r="D20" s="30">
        <v>3</v>
      </c>
      <c r="E20" s="30" t="s">
        <v>99</v>
      </c>
      <c r="F20" s="30">
        <v>135</v>
      </c>
      <c r="G20" s="30">
        <v>12</v>
      </c>
      <c r="H20" s="30" t="s">
        <v>101</v>
      </c>
      <c r="I20" s="30">
        <v>30</v>
      </c>
      <c r="J20" s="34"/>
      <c r="K20" s="34"/>
      <c r="L20" s="31" t="s">
        <v>21</v>
      </c>
      <c r="M20" s="31" t="s">
        <v>21</v>
      </c>
      <c r="N20" s="31" t="s">
        <v>49</v>
      </c>
      <c r="O20" s="31" t="s">
        <v>18</v>
      </c>
      <c r="P20" s="31" t="s">
        <v>17</v>
      </c>
      <c r="Q20" s="32" t="s">
        <v>21</v>
      </c>
      <c r="R20" s="32" t="s">
        <v>21</v>
      </c>
      <c r="S20" s="32" t="s">
        <v>18</v>
      </c>
      <c r="T20" s="34"/>
      <c r="U20" s="34"/>
      <c r="V20" s="34"/>
      <c r="W20" s="34"/>
      <c r="X20" s="34"/>
      <c r="Y20" s="34"/>
      <c r="Z20" s="7"/>
      <c r="AA20" s="7"/>
      <c r="AB20" s="10"/>
      <c r="AF20" s="12"/>
      <c r="AG20" s="12"/>
      <c r="AH20" s="12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26" customFormat="1">
      <c r="A21" s="43">
        <v>5</v>
      </c>
      <c r="B21" s="43" t="s">
        <v>55</v>
      </c>
      <c r="C21" s="35" t="s">
        <v>56</v>
      </c>
      <c r="D21" s="35">
        <v>4</v>
      </c>
      <c r="E21" s="35" t="s">
        <v>113</v>
      </c>
      <c r="F21" s="35">
        <v>168</v>
      </c>
      <c r="G21" s="36" t="s">
        <v>111</v>
      </c>
      <c r="H21" s="35" t="s">
        <v>114</v>
      </c>
      <c r="I21" s="30">
        <v>30</v>
      </c>
      <c r="J21" s="38"/>
      <c r="K21" s="38"/>
      <c r="L21" s="38"/>
      <c r="M21" s="38"/>
      <c r="N21" s="31" t="s">
        <v>21</v>
      </c>
      <c r="O21" s="31" t="s">
        <v>21</v>
      </c>
      <c r="P21" s="31" t="s">
        <v>49</v>
      </c>
      <c r="Q21" s="31" t="s">
        <v>18</v>
      </c>
      <c r="R21" s="31" t="s">
        <v>17</v>
      </c>
      <c r="S21" s="39" t="s">
        <v>49</v>
      </c>
      <c r="T21" s="40" t="s">
        <v>21</v>
      </c>
      <c r="U21" s="40" t="s">
        <v>18</v>
      </c>
      <c r="V21" s="38"/>
      <c r="W21" s="38"/>
      <c r="X21" s="38"/>
      <c r="Y21" s="38"/>
      <c r="Z21" s="23"/>
      <c r="AA21" s="23"/>
      <c r="AB21" s="25"/>
      <c r="AF21" s="27"/>
      <c r="AG21" s="27"/>
      <c r="AH21" s="27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</row>
    <row r="22" spans="1:45" s="26" customFormat="1">
      <c r="A22" s="43">
        <v>5</v>
      </c>
      <c r="B22" s="43" t="s">
        <v>55</v>
      </c>
      <c r="C22" s="35" t="s">
        <v>56</v>
      </c>
      <c r="D22" s="35">
        <v>5</v>
      </c>
      <c r="E22" s="35" t="s">
        <v>115</v>
      </c>
      <c r="F22" s="35">
        <v>168</v>
      </c>
      <c r="G22" s="36" t="s">
        <v>116</v>
      </c>
      <c r="H22" s="35" t="s">
        <v>117</v>
      </c>
      <c r="I22" s="30">
        <v>30</v>
      </c>
      <c r="J22" s="38"/>
      <c r="K22" s="38"/>
      <c r="L22" s="38"/>
      <c r="M22" s="38"/>
      <c r="N22" s="31" t="s">
        <v>21</v>
      </c>
      <c r="O22" s="31" t="s">
        <v>21</v>
      </c>
      <c r="P22" s="31" t="s">
        <v>49</v>
      </c>
      <c r="Q22" s="31" t="s">
        <v>18</v>
      </c>
      <c r="R22" s="31" t="s">
        <v>17</v>
      </c>
      <c r="S22" s="39" t="s">
        <v>49</v>
      </c>
      <c r="T22" s="40" t="s">
        <v>21</v>
      </c>
      <c r="U22" s="40" t="s">
        <v>18</v>
      </c>
      <c r="V22" s="38"/>
      <c r="W22" s="38"/>
      <c r="X22" s="38"/>
      <c r="Y22" s="38"/>
      <c r="Z22" s="23"/>
      <c r="AA22" s="23"/>
      <c r="AB22" s="25"/>
      <c r="AF22" s="27"/>
      <c r="AG22" s="27"/>
      <c r="AH22" s="27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</row>
    <row r="23" spans="1:45" ht="23.25">
      <c r="A23" s="29">
        <v>5</v>
      </c>
      <c r="B23" s="30" t="s">
        <v>60</v>
      </c>
      <c r="C23" s="30" t="s">
        <v>89</v>
      </c>
      <c r="D23" s="30">
        <v>1</v>
      </c>
      <c r="E23" s="30" t="s">
        <v>61</v>
      </c>
      <c r="F23" s="30">
        <v>217</v>
      </c>
      <c r="G23" s="30">
        <v>78</v>
      </c>
      <c r="H23" s="30" t="s">
        <v>62</v>
      </c>
      <c r="I23" s="30">
        <v>30</v>
      </c>
      <c r="J23" s="34"/>
      <c r="K23" s="34"/>
      <c r="L23" s="34"/>
      <c r="M23" s="34"/>
      <c r="N23" s="34"/>
      <c r="O23" s="34"/>
      <c r="P23" s="34"/>
      <c r="Q23" s="34"/>
      <c r="R23" s="31" t="s">
        <v>21</v>
      </c>
      <c r="S23" s="31" t="s">
        <v>21</v>
      </c>
      <c r="T23" s="31" t="s">
        <v>18</v>
      </c>
      <c r="U23" s="31" t="s">
        <v>87</v>
      </c>
      <c r="V23" s="31" t="s">
        <v>88</v>
      </c>
      <c r="W23" s="39" t="s">
        <v>88</v>
      </c>
      <c r="X23" s="41" t="s">
        <v>49</v>
      </c>
      <c r="Y23" s="34"/>
      <c r="Z23" s="7" t="s">
        <v>33</v>
      </c>
      <c r="AA23" s="7">
        <v>913894234</v>
      </c>
      <c r="AB23" s="7"/>
      <c r="AF23" s="9" t="s">
        <v>44</v>
      </c>
      <c r="AG23" s="12" t="e">
        <f>VLOOKUP(AF23,$B$8:$F$42,3,FALSE)</f>
        <v>#N/A</v>
      </c>
      <c r="AH23" s="12" t="e">
        <f>VLOOKUP(AF23,$B$8:$F$42,6,FALSE)</f>
        <v>#N/A</v>
      </c>
      <c r="AI23" s="7">
        <f t="shared" ref="AI23:AQ24" si="3">COUNTIFS($J$8:$J$51,AI$6,$B$8:$B$51,$AF23)+COUNTIFS($K$8:$K$51,AI$6,$B$8:$B$51,$AF23)+COUNTIFS($L$8:$L$51,AI$6,$B$8:$B$51,$AF23)+COUNTIFS($M$8:$M$51,AI$6,$B$8:$B$51,$AF23)+COUNTIFS($N$8:$N$51,AI$6,$B$8:$B$51,$AF23)++COUNTIFS($O$8:$O$51,AI$6,$B$8:$B$51,$AF23)+COUNTIFS($P$8:$P$51,AI$6,$B$8:$B$51,$AF23)+COUNTIFS($Q$8:$Q$51,AI$6,$B$8:$B$51,$AF23)+COUNTIFS($R$8:$R$51,AI$6,$B$8:$B$51,$AF23)</f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>SUM(AI23:AQ23)</f>
        <v>0</v>
      </c>
      <c r="AS23" s="7"/>
    </row>
    <row r="24" spans="1:45" ht="23.25">
      <c r="A24" s="29">
        <v>5</v>
      </c>
      <c r="B24" s="30" t="s">
        <v>60</v>
      </c>
      <c r="C24" s="30" t="s">
        <v>89</v>
      </c>
      <c r="D24" s="30">
        <v>2</v>
      </c>
      <c r="E24" s="30" t="s">
        <v>63</v>
      </c>
      <c r="F24" s="30">
        <v>91</v>
      </c>
      <c r="G24" s="30">
        <v>56</v>
      </c>
      <c r="H24" s="30" t="s">
        <v>64</v>
      </c>
      <c r="I24" s="30">
        <v>30</v>
      </c>
      <c r="J24" s="31" t="s">
        <v>21</v>
      </c>
      <c r="K24" s="31" t="s">
        <v>21</v>
      </c>
      <c r="L24" s="31" t="s">
        <v>18</v>
      </c>
      <c r="M24" s="31" t="s">
        <v>87</v>
      </c>
      <c r="N24" s="31" t="s">
        <v>88</v>
      </c>
      <c r="O24" s="39" t="s">
        <v>88</v>
      </c>
      <c r="P24" s="41" t="s">
        <v>49</v>
      </c>
      <c r="Q24" s="34"/>
      <c r="R24" s="34"/>
      <c r="S24" s="34"/>
      <c r="T24" s="34"/>
      <c r="U24" s="34"/>
      <c r="V24" s="34"/>
      <c r="W24" s="34"/>
      <c r="X24" s="34"/>
      <c r="Y24" s="34"/>
      <c r="Z24" s="7" t="s">
        <v>40</v>
      </c>
      <c r="AA24" s="7"/>
      <c r="AB24" s="10" t="s">
        <v>41</v>
      </c>
      <c r="AF24" s="12" t="s">
        <v>31</v>
      </c>
      <c r="AG24" s="12" t="e">
        <f>VLOOKUP(AF24,$B$8:$F$42,3,FALSE)</f>
        <v>#N/A</v>
      </c>
      <c r="AH24" s="12" t="e">
        <f>VLOOKUP(AF24,$B$8:$F$42,6,FALSE)</f>
        <v>#N/A</v>
      </c>
      <c r="AI24" s="7">
        <f t="shared" si="3"/>
        <v>0</v>
      </c>
      <c r="AJ24" s="7">
        <f t="shared" si="3"/>
        <v>0</v>
      </c>
      <c r="AK24" s="7">
        <f t="shared" si="3"/>
        <v>0</v>
      </c>
      <c r="AL24" s="7">
        <f t="shared" si="3"/>
        <v>0</v>
      </c>
      <c r="AM24" s="7">
        <f t="shared" si="3"/>
        <v>0</v>
      </c>
      <c r="AN24" s="7">
        <f t="shared" si="3"/>
        <v>0</v>
      </c>
      <c r="AO24" s="7">
        <f t="shared" si="3"/>
        <v>0</v>
      </c>
      <c r="AP24" s="7">
        <f t="shared" si="3"/>
        <v>0</v>
      </c>
      <c r="AQ24" s="7">
        <f t="shared" si="3"/>
        <v>0</v>
      </c>
      <c r="AR24" s="7">
        <f>SUM(AI24:AQ24)</f>
        <v>0</v>
      </c>
      <c r="AS24" s="7"/>
    </row>
    <row r="25" spans="1:45" s="50" customFormat="1">
      <c r="A25" s="44"/>
      <c r="B25" s="45"/>
      <c r="C25" s="45"/>
      <c r="D25" s="45"/>
      <c r="E25" s="45"/>
      <c r="F25" s="45"/>
      <c r="G25" s="45"/>
      <c r="H25" s="45"/>
      <c r="I25" s="45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7"/>
      <c r="AA25" s="47"/>
      <c r="AB25" s="49"/>
      <c r="AF25" s="51"/>
      <c r="AG25" s="51"/>
      <c r="AH25" s="51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</row>
    <row r="26" spans="1:45">
      <c r="A26" s="29">
        <v>6</v>
      </c>
      <c r="B26" s="30" t="s">
        <v>45</v>
      </c>
      <c r="C26" s="30" t="s">
        <v>0</v>
      </c>
      <c r="D26" s="30">
        <v>2</v>
      </c>
      <c r="E26" s="30" t="s">
        <v>97</v>
      </c>
      <c r="F26" s="30">
        <v>175</v>
      </c>
      <c r="G26" s="30">
        <v>78</v>
      </c>
      <c r="H26" s="30" t="s">
        <v>98</v>
      </c>
      <c r="I26" s="30">
        <v>30</v>
      </c>
      <c r="J26" s="34"/>
      <c r="K26" s="34"/>
      <c r="L26" s="31" t="s">
        <v>17</v>
      </c>
      <c r="M26" s="31" t="s">
        <v>21</v>
      </c>
      <c r="N26" s="31" t="s">
        <v>18</v>
      </c>
      <c r="O26" s="32" t="s">
        <v>21</v>
      </c>
      <c r="P26" s="31" t="s">
        <v>49</v>
      </c>
      <c r="Q26" s="32" t="s">
        <v>21</v>
      </c>
      <c r="R26" s="32" t="s">
        <v>18</v>
      </c>
      <c r="S26" s="34"/>
      <c r="T26" s="34"/>
      <c r="U26" s="34"/>
      <c r="V26" s="34"/>
      <c r="W26" s="34"/>
      <c r="X26" s="34"/>
      <c r="Y26" s="34"/>
      <c r="Z26" s="7"/>
      <c r="AA26" s="7"/>
      <c r="AB26" s="10"/>
      <c r="AF26" s="12"/>
      <c r="AG26" s="12"/>
      <c r="AH26" s="12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s="26" customFormat="1">
      <c r="A27" s="43">
        <v>6</v>
      </c>
      <c r="B27" s="35" t="s">
        <v>55</v>
      </c>
      <c r="C27" s="35" t="s">
        <v>56</v>
      </c>
      <c r="D27" s="35">
        <v>5</v>
      </c>
      <c r="E27" s="35" t="s">
        <v>115</v>
      </c>
      <c r="F27" s="35">
        <v>168</v>
      </c>
      <c r="G27" s="36" t="s">
        <v>118</v>
      </c>
      <c r="H27" s="35" t="s">
        <v>119</v>
      </c>
      <c r="I27" s="30">
        <v>30</v>
      </c>
      <c r="J27" s="38"/>
      <c r="K27" s="38"/>
      <c r="L27" s="38"/>
      <c r="M27" s="38"/>
      <c r="N27" s="31" t="s">
        <v>21</v>
      </c>
      <c r="O27" s="31" t="s">
        <v>21</v>
      </c>
      <c r="P27" s="31" t="s">
        <v>18</v>
      </c>
      <c r="Q27" s="31" t="s">
        <v>17</v>
      </c>
      <c r="R27" s="31" t="s">
        <v>49</v>
      </c>
      <c r="S27" s="32" t="s">
        <v>21</v>
      </c>
      <c r="T27" s="32" t="s">
        <v>18</v>
      </c>
      <c r="U27" s="38"/>
      <c r="V27" s="38"/>
      <c r="W27" s="38"/>
      <c r="X27" s="38"/>
      <c r="Y27" s="38"/>
      <c r="Z27" s="23"/>
      <c r="AA27" s="23"/>
      <c r="AB27" s="25"/>
      <c r="AF27" s="27"/>
      <c r="AG27" s="27"/>
      <c r="AH27" s="27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</row>
    <row r="28" spans="1:45">
      <c r="A28" s="29">
        <v>6</v>
      </c>
      <c r="B28" s="30" t="s">
        <v>45</v>
      </c>
      <c r="C28" s="30" t="s">
        <v>0</v>
      </c>
      <c r="D28" s="30">
        <v>3</v>
      </c>
      <c r="E28" s="30" t="s">
        <v>99</v>
      </c>
      <c r="F28" s="30">
        <v>135</v>
      </c>
      <c r="G28" s="30">
        <v>34</v>
      </c>
      <c r="H28" s="30" t="s">
        <v>100</v>
      </c>
      <c r="I28" s="30">
        <v>30</v>
      </c>
      <c r="J28" s="34"/>
      <c r="K28" s="34"/>
      <c r="L28" s="31" t="s">
        <v>17</v>
      </c>
      <c r="M28" s="31" t="s">
        <v>21</v>
      </c>
      <c r="N28" s="31" t="s">
        <v>18</v>
      </c>
      <c r="O28" s="32" t="s">
        <v>21</v>
      </c>
      <c r="P28" s="31" t="s">
        <v>49</v>
      </c>
      <c r="Q28" s="32" t="s">
        <v>21</v>
      </c>
      <c r="R28" s="32" t="s">
        <v>18</v>
      </c>
      <c r="S28" s="34"/>
      <c r="T28" s="34"/>
      <c r="U28" s="34"/>
      <c r="V28" s="34"/>
      <c r="W28" s="34"/>
      <c r="X28" s="34"/>
      <c r="Y28" s="34"/>
      <c r="Z28" s="7"/>
      <c r="AA28" s="7"/>
      <c r="AB28" s="10"/>
      <c r="AF28" s="12"/>
      <c r="AG28" s="12"/>
      <c r="AH28" s="12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50" customFormat="1">
      <c r="A29" s="44"/>
      <c r="B29" s="45"/>
      <c r="C29" s="45"/>
      <c r="D29" s="45"/>
      <c r="E29" s="45"/>
      <c r="F29" s="45"/>
      <c r="G29" s="45"/>
      <c r="H29" s="45"/>
      <c r="I29" s="45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7"/>
      <c r="AA29" s="47"/>
      <c r="AB29" s="49"/>
      <c r="AF29" s="51"/>
      <c r="AG29" s="51"/>
      <c r="AH29" s="51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1:45" s="26" customFormat="1">
      <c r="A30" s="43">
        <v>7</v>
      </c>
      <c r="B30" s="35" t="s">
        <v>55</v>
      </c>
      <c r="C30" s="35" t="s">
        <v>56</v>
      </c>
      <c r="D30" s="35">
        <v>4</v>
      </c>
      <c r="E30" s="35" t="s">
        <v>113</v>
      </c>
      <c r="F30" s="35">
        <v>168</v>
      </c>
      <c r="G30" s="36" t="s">
        <v>111</v>
      </c>
      <c r="H30" s="35" t="s">
        <v>120</v>
      </c>
      <c r="I30" s="30">
        <v>30</v>
      </c>
      <c r="J30" s="38"/>
      <c r="K30" s="38"/>
      <c r="L30" s="38"/>
      <c r="M30" s="38"/>
      <c r="N30" s="31" t="s">
        <v>21</v>
      </c>
      <c r="O30" s="31" t="s">
        <v>21</v>
      </c>
      <c r="P30" s="31" t="s">
        <v>18</v>
      </c>
      <c r="Q30" s="31" t="s">
        <v>17</v>
      </c>
      <c r="R30" s="31" t="s">
        <v>49</v>
      </c>
      <c r="S30" s="32" t="s">
        <v>21</v>
      </c>
      <c r="T30" s="32" t="s">
        <v>18</v>
      </c>
      <c r="U30" s="38"/>
      <c r="V30" s="38"/>
      <c r="W30" s="38"/>
      <c r="X30" s="38"/>
      <c r="Y30" s="38"/>
      <c r="Z30" s="23"/>
      <c r="AA30" s="23"/>
      <c r="AB30" s="25"/>
      <c r="AF30" s="27"/>
      <c r="AG30" s="27"/>
      <c r="AH30" s="27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</row>
    <row r="31" spans="1:45">
      <c r="A31" s="29">
        <v>7</v>
      </c>
      <c r="B31" s="30" t="s">
        <v>45</v>
      </c>
      <c r="C31" s="30" t="s">
        <v>0</v>
      </c>
      <c r="D31" s="30">
        <v>1</v>
      </c>
      <c r="E31" s="30" t="s">
        <v>58</v>
      </c>
      <c r="F31" s="30">
        <v>116</v>
      </c>
      <c r="G31" s="30">
        <v>12</v>
      </c>
      <c r="H31" s="30" t="s">
        <v>1</v>
      </c>
      <c r="I31" s="30">
        <v>30</v>
      </c>
      <c r="J31" s="31" t="s">
        <v>21</v>
      </c>
      <c r="K31" s="31" t="s">
        <v>21</v>
      </c>
      <c r="L31" s="31" t="s">
        <v>18</v>
      </c>
      <c r="M31" s="31" t="s">
        <v>17</v>
      </c>
      <c r="N31" s="31" t="s">
        <v>49</v>
      </c>
      <c r="O31" s="32" t="s">
        <v>21</v>
      </c>
      <c r="P31" s="32" t="s">
        <v>18</v>
      </c>
      <c r="Q31" s="34"/>
      <c r="R31" s="34"/>
      <c r="S31" s="34"/>
      <c r="T31" s="34"/>
      <c r="U31" s="34"/>
      <c r="V31" s="34"/>
      <c r="W31" s="34"/>
      <c r="X31" s="34"/>
      <c r="Y31" s="34"/>
      <c r="Z31" s="7"/>
      <c r="AA31" s="7"/>
      <c r="AB31" s="10"/>
      <c r="AF31" s="12"/>
      <c r="AG31" s="12"/>
      <c r="AH31" s="12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>
      <c r="A32" s="53" t="s">
        <v>95</v>
      </c>
      <c r="B32" s="54"/>
      <c r="C32" s="54"/>
      <c r="X32" s="22"/>
      <c r="AF32" s="9" t="s">
        <v>43</v>
      </c>
      <c r="AG32" s="12" t="e">
        <f>VLOOKUP(AF32,$B$8:$F$42,3,FALSE)</f>
        <v>#N/A</v>
      </c>
      <c r="AH32" s="12" t="e">
        <f>VLOOKUP(AF32,$B$8:$F$42,6,FALSE)</f>
        <v>#N/A</v>
      </c>
      <c r="AI32" s="7">
        <f t="shared" ref="AI32:AQ33" si="4">COUNTIFS($J$8:$J$51,AI$6,$B$8:$B$51,$AF32)+COUNTIFS($K$8:$K$51,AI$6,$B$8:$B$51,$AF32)+COUNTIFS($L$8:$L$51,AI$6,$B$8:$B$51,$AF32)+COUNTIFS($M$8:$M$51,AI$6,$B$8:$B$51,$AF32)+COUNTIFS($N$8:$N$51,AI$6,$B$8:$B$51,$AF32)++COUNTIFS($O$8:$O$51,AI$6,$B$8:$B$51,$AF32)+COUNTIFS($P$8:$P$51,AI$6,$B$8:$B$51,$AF32)+COUNTIFS($Q$8:$Q$51,AI$6,$B$8:$B$51,$AF32)+COUNTIFS($R$8:$R$51,AI$6,$B$8:$B$51,$AF32)</f>
        <v>0</v>
      </c>
      <c r="AJ32" s="7">
        <f t="shared" si="4"/>
        <v>0</v>
      </c>
      <c r="AK32" s="7">
        <f t="shared" si="4"/>
        <v>0</v>
      </c>
      <c r="AL32" s="7">
        <f t="shared" si="4"/>
        <v>0</v>
      </c>
      <c r="AM32" s="7">
        <f t="shared" si="4"/>
        <v>0</v>
      </c>
      <c r="AN32" s="7">
        <f t="shared" si="4"/>
        <v>0</v>
      </c>
      <c r="AO32" s="7">
        <f t="shared" si="4"/>
        <v>0</v>
      </c>
      <c r="AP32" s="7">
        <f t="shared" si="4"/>
        <v>0</v>
      </c>
      <c r="AQ32" s="7">
        <f t="shared" si="4"/>
        <v>0</v>
      </c>
      <c r="AR32" s="7">
        <f t="shared" si="1"/>
        <v>0</v>
      </c>
      <c r="AS32" s="7"/>
    </row>
    <row r="33" spans="1:45">
      <c r="A33" s="54"/>
      <c r="B33" s="54"/>
      <c r="C33" s="54"/>
      <c r="AF33" s="12" t="s">
        <v>32</v>
      </c>
      <c r="AG33" s="12" t="e">
        <f>VLOOKUP(AF33,$B$8:$F$42,3,FALSE)</f>
        <v>#N/A</v>
      </c>
      <c r="AH33" s="12" t="e">
        <f>VLOOKUP(AF33,$B$8:$F$42,6,FALSE)</f>
        <v>#N/A</v>
      </c>
      <c r="AI33" s="7">
        <f t="shared" si="4"/>
        <v>0</v>
      </c>
      <c r="AJ33" s="7">
        <f t="shared" si="4"/>
        <v>0</v>
      </c>
      <c r="AK33" s="7">
        <f t="shared" si="4"/>
        <v>0</v>
      </c>
      <c r="AL33" s="7">
        <f t="shared" si="4"/>
        <v>0</v>
      </c>
      <c r="AM33" s="7">
        <f t="shared" si="4"/>
        <v>0</v>
      </c>
      <c r="AN33" s="7">
        <f t="shared" si="4"/>
        <v>0</v>
      </c>
      <c r="AO33" s="7">
        <f t="shared" si="4"/>
        <v>0</v>
      </c>
      <c r="AP33" s="7">
        <f t="shared" si="4"/>
        <v>0</v>
      </c>
      <c r="AQ33" s="7">
        <f t="shared" si="4"/>
        <v>0</v>
      </c>
      <c r="AR33" s="7">
        <f t="shared" si="1"/>
        <v>0</v>
      </c>
      <c r="AS33" s="7"/>
    </row>
    <row r="34" spans="1:45">
      <c r="A34" s="54"/>
      <c r="B34" s="54"/>
      <c r="C34" s="54"/>
      <c r="AF34" s="9"/>
      <c r="AG34" s="9"/>
      <c r="AH34" s="9"/>
      <c r="AI34" s="7"/>
      <c r="AJ34" s="7" t="s">
        <v>42</v>
      </c>
      <c r="AK34" s="7"/>
      <c r="AL34" s="7"/>
      <c r="AM34" s="7"/>
      <c r="AN34" s="7"/>
      <c r="AO34" s="7"/>
      <c r="AP34" s="7"/>
      <c r="AQ34" s="7"/>
      <c r="AR34" s="7"/>
      <c r="AS34" s="7"/>
    </row>
    <row r="35" spans="1:45">
      <c r="A35" s="54"/>
      <c r="B35" s="54"/>
      <c r="C35" s="54"/>
      <c r="D35" s="4"/>
      <c r="E35" s="4"/>
      <c r="F35" s="4"/>
      <c r="G35" s="4"/>
      <c r="H35" s="4"/>
      <c r="I35" s="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54"/>
      <c r="B36" s="54"/>
      <c r="C36" s="54"/>
      <c r="D36" s="4"/>
      <c r="E36" s="4"/>
      <c r="F36" s="4"/>
      <c r="G36" s="4"/>
      <c r="H36" s="4"/>
      <c r="I36" s="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4"/>
      <c r="Y36" s="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7"/>
    </row>
    <row r="37" spans="1:45">
      <c r="A37" s="54"/>
      <c r="B37" s="54"/>
      <c r="C37" s="54"/>
      <c r="D37" s="4"/>
      <c r="E37" s="4"/>
      <c r="F37" s="4"/>
      <c r="G37" s="4"/>
      <c r="H37" s="4"/>
      <c r="I37" s="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4"/>
      <c r="Y37" s="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7"/>
    </row>
    <row r="38" spans="1:45">
      <c r="A38" s="54"/>
      <c r="B38" s="54"/>
      <c r="C38" s="54"/>
      <c r="D38" s="4"/>
      <c r="E38" s="4"/>
      <c r="F38" s="4"/>
      <c r="G38" s="4"/>
      <c r="H38" s="4"/>
      <c r="I38" s="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4"/>
      <c r="Y38" s="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7"/>
    </row>
    <row r="39" spans="1:45">
      <c r="A39" s="54"/>
      <c r="B39" s="54"/>
      <c r="C39" s="54"/>
      <c r="D39" s="4"/>
      <c r="E39" s="4"/>
      <c r="F39" s="4"/>
      <c r="G39" s="4"/>
      <c r="H39" s="4"/>
      <c r="I39" s="4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4"/>
      <c r="Y39" s="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7"/>
    </row>
    <row r="40" spans="1:45">
      <c r="A40" s="54"/>
      <c r="B40" s="54"/>
      <c r="C40" s="54"/>
      <c r="D40" s="4"/>
      <c r="E40" s="4"/>
      <c r="F40" s="4"/>
      <c r="G40" s="4"/>
      <c r="H40" s="4"/>
      <c r="I40" s="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4"/>
      <c r="Y40" s="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7"/>
    </row>
    <row r="41" spans="1:45">
      <c r="A41" s="4"/>
      <c r="B41" s="4"/>
      <c r="C41" s="4"/>
      <c r="D41" s="4"/>
      <c r="E41" s="4"/>
      <c r="F41" s="4"/>
      <c r="G41" s="4"/>
      <c r="H41" s="4"/>
      <c r="I41" s="4"/>
      <c r="J41" s="6"/>
      <c r="K41" s="6"/>
      <c r="L41" s="6"/>
      <c r="N41" s="6"/>
      <c r="Q41" s="6"/>
      <c r="R41" s="6"/>
      <c r="S41" s="6"/>
      <c r="T41" s="6"/>
      <c r="U41" s="6"/>
      <c r="V41" s="6"/>
      <c r="W41" s="6"/>
      <c r="X41" s="4"/>
      <c r="Y41" s="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7"/>
    </row>
    <row r="42" spans="1:45">
      <c r="A42" s="4"/>
      <c r="B42" s="4"/>
      <c r="C42" s="4"/>
      <c r="D42" s="4"/>
      <c r="E42" s="4"/>
      <c r="F42" s="4"/>
      <c r="G42" s="4"/>
      <c r="H42" s="4"/>
      <c r="I42" s="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4"/>
      <c r="Y42" s="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7"/>
    </row>
    <row r="43" spans="1:45"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7"/>
      <c r="AL43" s="7"/>
      <c r="AM43" s="7"/>
      <c r="AN43" s="7"/>
    </row>
    <row r="44" spans="1:45"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7"/>
      <c r="AL44" s="7"/>
      <c r="AM44" s="7"/>
      <c r="AN44" s="7"/>
    </row>
    <row r="45" spans="1:45"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5">
      <c r="N46" s="1"/>
      <c r="O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5">
      <c r="N47" s="1"/>
      <c r="O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5">
      <c r="N48" s="1"/>
      <c r="O48" s="1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>
      <c r="M49" s="1"/>
      <c r="O49" s="2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>
      <c r="N50" s="1"/>
      <c r="O50" s="2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>
      <c r="N51" s="1"/>
      <c r="O51" s="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>
      <c r="N52" s="1"/>
      <c r="O52" s="2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>
      <c r="D53" s="2"/>
      <c r="G53" s="2"/>
      <c r="H53" s="2"/>
      <c r="N53" s="1"/>
      <c r="O53" s="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>
      <c r="D54" s="2"/>
      <c r="G54" s="2"/>
      <c r="H54" s="2"/>
      <c r="N54" s="1"/>
      <c r="O54" s="2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>
      <c r="D55" s="2"/>
      <c r="G55" s="2"/>
      <c r="H55" s="2"/>
      <c r="N55" s="1"/>
      <c r="O55" s="2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>
      <c r="D56" s="2"/>
      <c r="E56" s="2"/>
      <c r="F56" s="11"/>
      <c r="G56" s="2"/>
      <c r="H56" s="2"/>
      <c r="N56" s="1"/>
      <c r="O56" s="2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>
      <c r="D57" s="2"/>
      <c r="G57" s="2"/>
      <c r="H57" s="2"/>
      <c r="N57" s="1"/>
      <c r="O57" s="2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>
      <c r="D58" s="2"/>
      <c r="E58" s="2"/>
      <c r="F58" s="11"/>
      <c r="G58" s="2"/>
      <c r="H58" s="2"/>
      <c r="N58" s="1"/>
      <c r="O58" s="2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>
      <c r="D59" s="2"/>
      <c r="G59" s="2"/>
      <c r="H59" s="2"/>
      <c r="N59" s="1"/>
      <c r="O59" s="2"/>
      <c r="X59" s="12"/>
      <c r="Y59" s="12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>
      <c r="D60" s="2"/>
      <c r="E60" s="2"/>
      <c r="F60" s="11"/>
      <c r="G60" s="2"/>
      <c r="H60" s="2"/>
      <c r="N60" s="1"/>
      <c r="O60" s="2"/>
      <c r="X60" s="12"/>
      <c r="Y60" s="12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>
      <c r="D61" s="2"/>
      <c r="E61" s="2"/>
      <c r="F61" s="11"/>
      <c r="G61" s="2"/>
      <c r="H61" s="2"/>
      <c r="N61" s="1"/>
      <c r="O61" s="2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>
      <c r="N62" s="1"/>
      <c r="O62" s="2"/>
      <c r="X62" s="7"/>
      <c r="Y62" s="7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7"/>
      <c r="AN62" s="9"/>
    </row>
    <row r="63" spans="4:40">
      <c r="N63" s="1"/>
      <c r="O63" s="2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>
      <c r="N64" s="1"/>
      <c r="O64" s="2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4:40">
      <c r="N65" s="1"/>
      <c r="O65" s="2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4:40">
      <c r="N66" s="1"/>
      <c r="O66" s="2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4:40"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4:40"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4:40"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4:40"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4:40">
      <c r="X71" s="12"/>
      <c r="Y71" s="12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4:40">
      <c r="X72" s="12"/>
      <c r="Y72" s="12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4:40">
      <c r="X73" s="12"/>
      <c r="Y73" s="12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4:40"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</sheetData>
  <mergeCells count="8">
    <mergeCell ref="A32:C40"/>
    <mergeCell ref="A1:H2"/>
    <mergeCell ref="A3:H5"/>
    <mergeCell ref="A6:I6"/>
    <mergeCell ref="M1:O1"/>
    <mergeCell ref="M3:O3"/>
    <mergeCell ref="M4:O4"/>
    <mergeCell ref="M5:O5"/>
  </mergeCells>
  <hyperlinks>
    <hyperlink ref="AB7" r:id="rId1" display="mailto:cltrinh@ctump.edu.vn" xr:uid="{00000000-0004-0000-0000-000000000000}"/>
    <hyperlink ref="AB6" r:id="rId2" display="mailto:ttnthao@ctump.edu.vn" xr:uid="{00000000-0004-0000-0000-000001000000}"/>
    <hyperlink ref="AB12" r:id="rId3" display="mailto:hnthanh@ctump.edu.vn" xr:uid="{00000000-0004-0000-0000-000002000000}"/>
    <hyperlink ref="AB13" r:id="rId4" display="mailto:lthieu@ctump.edu.vn" xr:uid="{00000000-0004-0000-0000-000003000000}"/>
    <hyperlink ref="AB8" r:id="rId5" display="mailto:ntthao@ctump.edu.vn" xr:uid="{00000000-0004-0000-0000-000004000000}"/>
    <hyperlink ref="AB14" r:id="rId6" display="mailto:pttin@ctump.edu.vn" xr:uid="{00000000-0004-0000-0000-000005000000}"/>
    <hyperlink ref="AB24" r:id="rId7" xr:uid="{00000000-0004-0000-0000-000006000000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giảng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Van De Tran</cp:lastModifiedBy>
  <dcterms:created xsi:type="dcterms:W3CDTF">2022-02-04T01:47:05Z</dcterms:created>
  <dcterms:modified xsi:type="dcterms:W3CDTF">2024-01-17T03:57:34Z</dcterms:modified>
</cp:coreProperties>
</file>